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'Sheet1'!$14:$16</definedName>
  </definedNames>
  <calcPr fullCalcOnLoad="1"/>
</workbook>
</file>

<file path=xl/sharedStrings.xml><?xml version="1.0" encoding="utf-8"?>
<sst xmlns="http://schemas.openxmlformats.org/spreadsheetml/2006/main" count="185" uniqueCount="160">
  <si>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</si>
  <si>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</si>
  <si>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</si>
  <si>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</si>
  <si>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</si>
  <si>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</si>
  <si>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</si>
  <si>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</si>
  <si>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</si>
  <si>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0402</t>
  </si>
  <si>
    <t>COTE ŞI SUME DEFALCATE DIN IMPOZITUL PE VENIT</t>
  </si>
  <si>
    <t>ÎNCASĂRI/</t>
  </si>
  <si>
    <t>PLĂŢI</t>
  </si>
  <si>
    <t>040201</t>
  </si>
  <si>
    <t>MII LEI</t>
  </si>
  <si>
    <t>Cote defalcate din impozitul pe venit</t>
  </si>
  <si>
    <t>040204</t>
  </si>
  <si>
    <t>Sume alocate din cotele defalcate din impozitul pe venit pentru echilibrarea bugetelor locale</t>
  </si>
  <si>
    <t>0502</t>
  </si>
  <si>
    <t>ALTE IMPOZITE PE VENIT, PROFIT SI CÂŞTIGURI DIN CAPITAL DE LA PERSOANE FIZICE</t>
  </si>
  <si>
    <t>050250</t>
  </si>
  <si>
    <t>Alte impozite pe venit,profit şi câştiguri din capital</t>
  </si>
  <si>
    <t>1102</t>
  </si>
  <si>
    <t>SUME DEFALCATE DIN TVA</t>
  </si>
  <si>
    <t>110201</t>
  </si>
  <si>
    <t>Sume defalcate din taxa pe valoarea adăugată pentru finanţarea cheltuielilor descentralizate la nivelul judeţelor</t>
  </si>
  <si>
    <t>110206</t>
  </si>
  <si>
    <t>Sume defalcate din taxa pe valoarea adăugată pentru echilibrarea bugetelor locale</t>
  </si>
  <si>
    <t>1602</t>
  </si>
  <si>
    <t>TAXE PE UTILIZAREA BUNURILOR,AUTORIZAREA UTILIZĂRII BUNURILOR SAU DESFĂŞURAREA DE ACTIVITĂŢI</t>
  </si>
  <si>
    <t>160202</t>
  </si>
  <si>
    <t>Impozit pe mijloacele de transport</t>
  </si>
  <si>
    <t>16020201</t>
  </si>
  <si>
    <t>Impozit pe mijloacele de transport deţinute de persoane fizice</t>
  </si>
  <si>
    <t>16020202</t>
  </si>
  <si>
    <t>Impozit pe mijloacele de transport deţinute de persoane juridice</t>
  </si>
  <si>
    <t>3002</t>
  </si>
  <si>
    <t>VENITURI DIN PROPRIETATE</t>
  </si>
  <si>
    <t>300205</t>
  </si>
  <si>
    <t>Venituri din concesiuni şi închirieri</t>
  </si>
  <si>
    <t>3302</t>
  </si>
  <si>
    <t>VENITURI DIN PRESTĂRI DE SERVICII ŞI ALTE ACTIVITĂŢI</t>
  </si>
  <si>
    <t>330208</t>
  </si>
  <si>
    <t>Venituri din prestări de servicii</t>
  </si>
  <si>
    <t>3602</t>
  </si>
  <si>
    <t>DIVERSE VENITURI</t>
  </si>
  <si>
    <t>360250</t>
  </si>
  <si>
    <t>Alte venituri</t>
  </si>
  <si>
    <t>3702</t>
  </si>
  <si>
    <t>TRANSFERURI VOLUNTARE,ALTELE DECÂT SUBVENŢIILE</t>
  </si>
  <si>
    <t>370203</t>
  </si>
  <si>
    <t>Vărsăminte din secţiunea de funcţionare pentru finanţarea secţiunii de dezvoltare a bugeului local</t>
  </si>
  <si>
    <t>4202</t>
  </si>
  <si>
    <t>SUBVENŢII DE LA BUGETUL DE STAT</t>
  </si>
  <si>
    <t>Finanţarea drepturilor acordate persoanelor cu handicap</t>
  </si>
  <si>
    <t>420244</t>
  </si>
  <si>
    <t>Subvenţii din bugetul de stat pentru finanţarea camerelor agricole</t>
  </si>
  <si>
    <t>4302</t>
  </si>
  <si>
    <t>SUBVENŢII DE LA ALTE ADMINISTRAŢII</t>
  </si>
  <si>
    <t>430207</t>
  </si>
  <si>
    <t>Subvenţii primite de la alte bugete locale pentru instituţiile de asistenţă socială pentru persoanele cu handicap</t>
  </si>
  <si>
    <t>TOTAL VENITURI</t>
  </si>
  <si>
    <t>TOTAL CHELTUIELI</t>
  </si>
  <si>
    <t>5102</t>
  </si>
  <si>
    <t>AUTORITĂŢI PUBLICE ŞI ACŢIUNI EXTERNE</t>
  </si>
  <si>
    <t>510210</t>
  </si>
  <si>
    <t>Cheltuieli de personal</t>
  </si>
  <si>
    <t>510220</t>
  </si>
  <si>
    <t>Bunuri şi servicii</t>
  </si>
  <si>
    <t>5402</t>
  </si>
  <si>
    <t>ALTE SERVICII PUBLICE GENERALE</t>
  </si>
  <si>
    <t>540220</t>
  </si>
  <si>
    <t>540250</t>
  </si>
  <si>
    <t>540251</t>
  </si>
  <si>
    <t>Fondul de rezervă</t>
  </si>
  <si>
    <t>Transferuri între unităţi ale administraţiei publice</t>
  </si>
  <si>
    <t>Rambursări de credite</t>
  </si>
  <si>
    <t>540281</t>
  </si>
  <si>
    <t>5502</t>
  </si>
  <si>
    <t>TRANZACŢII PRIVIND DATORIA PUBLICĂ ŞI ÎMPRUMUTURI</t>
  </si>
  <si>
    <t>550220</t>
  </si>
  <si>
    <t>550230</t>
  </si>
  <si>
    <t>Dobânzi</t>
  </si>
  <si>
    <t>6002</t>
  </si>
  <si>
    <t>600220</t>
  </si>
  <si>
    <t>APĂRARE</t>
  </si>
  <si>
    <t>6102</t>
  </si>
  <si>
    <t>610220</t>
  </si>
  <si>
    <t>ORDINE PUBLICĂ ŞI SIGURANŢĂ NAŢIONALĂ</t>
  </si>
  <si>
    <t>6502</t>
  </si>
  <si>
    <t>650210</t>
  </si>
  <si>
    <t>650220</t>
  </si>
  <si>
    <t>650257</t>
  </si>
  <si>
    <t>Asistenţă socială</t>
  </si>
  <si>
    <t>ÎNVĂŢĂMÂNT</t>
  </si>
  <si>
    <t>6702</t>
  </si>
  <si>
    <t>670210</t>
  </si>
  <si>
    <t>670220</t>
  </si>
  <si>
    <t>670251</t>
  </si>
  <si>
    <t>Alte cheltuieli</t>
  </si>
  <si>
    <t>CULTURĂ,RECREERE ŞI RELIGIE</t>
  </si>
  <si>
    <t>6802</t>
  </si>
  <si>
    <t>680210</t>
  </si>
  <si>
    <t>680220</t>
  </si>
  <si>
    <t>680257</t>
  </si>
  <si>
    <t>680259</t>
  </si>
  <si>
    <t>ASIGURĂRI ŞI ASISTENŢĂ SOCIALĂ</t>
  </si>
  <si>
    <t>8002</t>
  </si>
  <si>
    <t>800220</t>
  </si>
  <si>
    <t>ACŢIUNI GENERALE ECONOMICE,COMERCIALE ŞI DE MUNCĂ</t>
  </si>
  <si>
    <t>8302</t>
  </si>
  <si>
    <t>830251</t>
  </si>
  <si>
    <t>AGRICULTURĂ,SILVICULTURĂ,PISCICULTURĂ ŞI VÂNĂTOARE</t>
  </si>
  <si>
    <t>8402</t>
  </si>
  <si>
    <t>TRANSPORTURI</t>
  </si>
  <si>
    <t>8702</t>
  </si>
  <si>
    <t>870251</t>
  </si>
  <si>
    <t>ALTE ACŢIUNI ECONOMICE</t>
  </si>
  <si>
    <t>EXCEDENT/DEFICIT</t>
  </si>
  <si>
    <t>SECŢIUNEA DE FUNCŢIONARE</t>
  </si>
  <si>
    <t>PREŞEDINTE,</t>
  </si>
  <si>
    <t>Contrasemnează</t>
  </si>
  <si>
    <t>SECRETARUL JUDEŢULUI,</t>
  </si>
  <si>
    <t>Anexa nr.1</t>
  </si>
  <si>
    <t>Elena Cătălina ZARĂ</t>
  </si>
  <si>
    <t>800259</t>
  </si>
  <si>
    <t>7402</t>
  </si>
  <si>
    <t>740220</t>
  </si>
  <si>
    <t>PROTECTIA MEDIULUI</t>
  </si>
  <si>
    <t>30020530</t>
  </si>
  <si>
    <t>Alte venituri din concesiuni si inchirieri de catre institutii publice</t>
  </si>
  <si>
    <t>4102</t>
  </si>
  <si>
    <t>410205</t>
  </si>
  <si>
    <t>41020501</t>
  </si>
  <si>
    <t>ALTE OPERATIUNI FINANCIARE</t>
  </si>
  <si>
    <t>Disponibilitati rezervate pentru plati ale unitatilor de invatamant special</t>
  </si>
  <si>
    <t>370250</t>
  </si>
  <si>
    <t>Alte transferuri voluntare</t>
  </si>
  <si>
    <t>300250</t>
  </si>
  <si>
    <t>Alte venituri din proprietate</t>
  </si>
  <si>
    <t>110205</t>
  </si>
  <si>
    <t>Sume defalcate din TVA pt drumuri</t>
  </si>
  <si>
    <t>360232</t>
  </si>
  <si>
    <t>Sume provenite din finantarea anilor precedenti</t>
  </si>
  <si>
    <t>36023203</t>
  </si>
  <si>
    <t>510259</t>
  </si>
  <si>
    <t>Sorin BRAŞOVEANU</t>
  </si>
  <si>
    <t>670257</t>
  </si>
  <si>
    <t>CONT DE EXECUŢIE AL BUGETULUI LOCAL</t>
  </si>
  <si>
    <t>INTEGRAL DE LA BUGETUL LOCAL</t>
  </si>
  <si>
    <t>la H.C.J.nr.               din         .10.2016</t>
  </si>
  <si>
    <t>30.09.2016</t>
  </si>
  <si>
    <t>TRIM.I+II+III</t>
  </si>
  <si>
    <t>I+II+III</t>
  </si>
  <si>
    <t>TRIM.</t>
  </si>
  <si>
    <t>300201</t>
  </si>
  <si>
    <t>Varsaminte din profitul net al regiilor autonome, societatilor si companiilor nationale</t>
  </si>
  <si>
    <t>420228</t>
  </si>
  <si>
    <t>Subventii primite de la Fondul de Interventie</t>
  </si>
  <si>
    <t>650251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</si>
</sst>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3" fillId="0" borderId="15" xfId="0" applyNumberFormat="1" applyFont="1" applyBorder="1" applyAlignment="1" quotePrefix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5" xfId="0" applyNumberFormat="1" applyFont="1" applyFill="1" applyBorder="1" applyAlignment="1">
      <alignment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" fontId="0" fillId="0" borderId="15" xfId="0" applyNumberFormat="1" applyFont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9"/>
  <sheetViews>
    <sheetView tabSelected="1" zoomScalePageLayoutView="0" workbookViewId="0" topLeftCell="A1">
      <selection activeCell="F112" sqref="F112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4.140625" style="0" customWidth="1"/>
    <col min="4" max="4" width="10.7109375" style="0" bestFit="1" customWidth="1"/>
    <col min="5" max="5" width="10.140625" style="0" bestFit="1" customWidth="1"/>
    <col min="6" max="6" width="11.8515625" style="0" bestFit="1" customWidth="1"/>
    <col min="7" max="7" width="7.140625" style="0" bestFit="1" customWidth="1"/>
  </cols>
  <sheetData>
    <row r="2" spans="1:7" ht="12.75">
      <c r="A2" s="4" t="s">
        <v>0</v>
      </c>
      <c r="D2" s="39" t="s">
        <v>123</v>
      </c>
      <c r="E2" s="39"/>
      <c r="F2" s="39"/>
      <c r="G2" s="39"/>
    </row>
    <row r="3" spans="4:7" ht="12.75">
      <c r="D3" s="39" t="s">
        <v>150</v>
      </c>
      <c r="E3" s="39"/>
      <c r="F3" s="39"/>
      <c r="G3" s="39"/>
    </row>
    <row r="4" spans="4:7" ht="12.75">
      <c r="D4" s="5"/>
      <c r="E4" s="5"/>
      <c r="F4" s="5"/>
      <c r="G4" s="5"/>
    </row>
    <row r="8" spans="1:7" ht="12.75">
      <c r="A8" s="39" t="s">
        <v>148</v>
      </c>
      <c r="B8" s="39"/>
      <c r="C8" s="39"/>
      <c r="D8" s="39"/>
      <c r="E8" s="39"/>
      <c r="F8" s="39"/>
      <c r="G8" s="39"/>
    </row>
    <row r="9" spans="1:7" ht="12.75">
      <c r="A9" s="39" t="s">
        <v>119</v>
      </c>
      <c r="B9" s="39"/>
      <c r="C9" s="39"/>
      <c r="D9" s="39"/>
      <c r="E9" s="39"/>
      <c r="F9" s="39"/>
      <c r="G9" s="39"/>
    </row>
    <row r="10" spans="1:7" ht="12.75">
      <c r="A10" s="39" t="s">
        <v>151</v>
      </c>
      <c r="B10" s="39"/>
      <c r="C10" s="39"/>
      <c r="D10" s="39"/>
      <c r="E10" s="39"/>
      <c r="F10" s="39"/>
      <c r="G10" s="39"/>
    </row>
    <row r="11" spans="1:7" ht="12.75">
      <c r="A11" s="5"/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ht="12.75">
      <c r="A13" s="4"/>
    </row>
    <row r="14" spans="1:7" ht="12.75">
      <c r="A14" s="4" t="s">
        <v>149</v>
      </c>
      <c r="G14" s="5" t="s">
        <v>14</v>
      </c>
    </row>
    <row r="15" spans="1:7" ht="12.75">
      <c r="A15" s="6" t="s">
        <v>1</v>
      </c>
      <c r="B15" s="1" t="s">
        <v>3</v>
      </c>
      <c r="C15" s="6" t="s">
        <v>5</v>
      </c>
      <c r="D15" s="1" t="s">
        <v>6</v>
      </c>
      <c r="E15" s="6" t="s">
        <v>7</v>
      </c>
      <c r="F15" s="1" t="s">
        <v>11</v>
      </c>
      <c r="G15" s="6"/>
    </row>
    <row r="16" spans="1:7" ht="12.75">
      <c r="A16" s="7" t="s">
        <v>2</v>
      </c>
      <c r="B16" s="2" t="s">
        <v>4</v>
      </c>
      <c r="C16" s="7"/>
      <c r="D16" s="2">
        <v>2016</v>
      </c>
      <c r="E16" s="7" t="s">
        <v>154</v>
      </c>
      <c r="F16" s="2" t="s">
        <v>12</v>
      </c>
      <c r="G16" s="7" t="s">
        <v>8</v>
      </c>
    </row>
    <row r="17" spans="1:7" ht="12.75">
      <c r="A17" s="8"/>
      <c r="B17" s="3"/>
      <c r="C17" s="8"/>
      <c r="D17" s="3"/>
      <c r="E17" s="8" t="s">
        <v>153</v>
      </c>
      <c r="F17" s="3" t="s">
        <v>152</v>
      </c>
      <c r="G17" s="8"/>
    </row>
    <row r="18" spans="1:7" s="27" customFormat="1" ht="25.5">
      <c r="A18" s="34">
        <v>1</v>
      </c>
      <c r="B18" s="29" t="s">
        <v>9</v>
      </c>
      <c r="C18" s="13" t="s">
        <v>10</v>
      </c>
      <c r="D18" s="26">
        <f>SUM(D19:D20)</f>
        <v>66981</v>
      </c>
      <c r="E18" s="26">
        <f>SUM(E19:E20)</f>
        <v>50735.8</v>
      </c>
      <c r="F18" s="26">
        <f>SUM(F19:F20)</f>
        <v>52241.56</v>
      </c>
      <c r="G18" s="26">
        <f>F18/E18%</f>
        <v>102.9678451901813</v>
      </c>
    </row>
    <row r="19" spans="1:7" ht="12.75">
      <c r="A19" s="35">
        <v>2</v>
      </c>
      <c r="B19" s="31" t="s">
        <v>13</v>
      </c>
      <c r="C19" s="9" t="s">
        <v>15</v>
      </c>
      <c r="D19" s="17">
        <v>47000</v>
      </c>
      <c r="E19" s="17">
        <v>35750</v>
      </c>
      <c r="F19" s="17">
        <v>36177.81</v>
      </c>
      <c r="G19" s="36">
        <f aca="true" t="shared" si="0" ref="G19:G86">F19/E19%</f>
        <v>101.19667132867133</v>
      </c>
    </row>
    <row r="20" spans="1:7" ht="25.5">
      <c r="A20" s="35">
        <v>3</v>
      </c>
      <c r="B20" s="32" t="s">
        <v>16</v>
      </c>
      <c r="C20" s="10" t="s">
        <v>17</v>
      </c>
      <c r="D20" s="17">
        <v>19981</v>
      </c>
      <c r="E20" s="17">
        <v>14985.8</v>
      </c>
      <c r="F20" s="17">
        <v>16063.75</v>
      </c>
      <c r="G20" s="36">
        <f t="shared" si="0"/>
        <v>107.19314284189032</v>
      </c>
    </row>
    <row r="21" spans="1:7" ht="26.25" customHeight="1">
      <c r="A21" s="34">
        <v>4</v>
      </c>
      <c r="B21" s="29" t="s">
        <v>18</v>
      </c>
      <c r="C21" s="13" t="s">
        <v>19</v>
      </c>
      <c r="D21" s="15">
        <f>SUM(D22)</f>
        <v>480</v>
      </c>
      <c r="E21" s="15">
        <f>SUM(E22)</f>
        <v>360</v>
      </c>
      <c r="F21" s="15">
        <f>SUM(F22)</f>
        <v>204.54</v>
      </c>
      <c r="G21" s="26">
        <f t="shared" si="0"/>
        <v>56.81666666666666</v>
      </c>
    </row>
    <row r="22" spans="1:7" ht="12.75">
      <c r="A22" s="34">
        <v>5</v>
      </c>
      <c r="B22" s="32" t="s">
        <v>20</v>
      </c>
      <c r="C22" s="10" t="s">
        <v>21</v>
      </c>
      <c r="D22" s="17">
        <v>480</v>
      </c>
      <c r="E22" s="17">
        <v>360</v>
      </c>
      <c r="F22" s="17">
        <v>204.54</v>
      </c>
      <c r="G22" s="36">
        <f t="shared" si="0"/>
        <v>56.81666666666666</v>
      </c>
    </row>
    <row r="23" spans="1:7" ht="12.75">
      <c r="A23" s="34">
        <v>6</v>
      </c>
      <c r="B23" s="29" t="s">
        <v>22</v>
      </c>
      <c r="C23" s="13" t="s">
        <v>23</v>
      </c>
      <c r="D23" s="15">
        <f>SUM(D24:D26)</f>
        <v>114038</v>
      </c>
      <c r="E23" s="15">
        <f>SUM(E24:E26)</f>
        <v>87942</v>
      </c>
      <c r="F23" s="15">
        <f>SUM(F24:F26)</f>
        <v>85624.55</v>
      </c>
      <c r="G23" s="26">
        <f t="shared" si="0"/>
        <v>97.36479725273476</v>
      </c>
    </row>
    <row r="24" spans="1:7" ht="25.5" customHeight="1">
      <c r="A24" s="35">
        <v>7</v>
      </c>
      <c r="B24" s="32" t="s">
        <v>24</v>
      </c>
      <c r="C24" s="10" t="s">
        <v>25</v>
      </c>
      <c r="D24" s="17">
        <v>88945</v>
      </c>
      <c r="E24" s="17">
        <v>68859</v>
      </c>
      <c r="F24" s="17">
        <v>66541.55</v>
      </c>
      <c r="G24" s="36">
        <f t="shared" si="0"/>
        <v>96.63449948445374</v>
      </c>
    </row>
    <row r="25" spans="1:7" ht="12.75">
      <c r="A25" s="35">
        <v>8</v>
      </c>
      <c r="B25" s="32" t="s">
        <v>140</v>
      </c>
      <c r="C25" s="10" t="s">
        <v>141</v>
      </c>
      <c r="D25" s="17">
        <v>5000</v>
      </c>
      <c r="E25" s="17">
        <v>4000</v>
      </c>
      <c r="F25" s="17">
        <v>4000</v>
      </c>
      <c r="G25" s="36">
        <f t="shared" si="0"/>
        <v>100</v>
      </c>
    </row>
    <row r="26" spans="1:7" ht="25.5">
      <c r="A26" s="34">
        <v>9</v>
      </c>
      <c r="B26" s="32" t="s">
        <v>26</v>
      </c>
      <c r="C26" s="10" t="s">
        <v>27</v>
      </c>
      <c r="D26" s="17">
        <v>20093</v>
      </c>
      <c r="E26" s="17">
        <v>15083</v>
      </c>
      <c r="F26" s="17">
        <v>15083</v>
      </c>
      <c r="G26" s="36">
        <f t="shared" si="0"/>
        <v>99.99999999999999</v>
      </c>
    </row>
    <row r="27" spans="1:7" ht="42" customHeight="1">
      <c r="A27" s="34">
        <v>10</v>
      </c>
      <c r="B27" s="29" t="s">
        <v>28</v>
      </c>
      <c r="C27" s="13" t="s">
        <v>29</v>
      </c>
      <c r="D27" s="18">
        <f>D28</f>
        <v>1660</v>
      </c>
      <c r="E27" s="18">
        <f>E28</f>
        <v>1240</v>
      </c>
      <c r="F27" s="18">
        <f>F28</f>
        <v>951.01</v>
      </c>
      <c r="G27" s="26">
        <f t="shared" si="0"/>
        <v>76.69435483870967</v>
      </c>
    </row>
    <row r="28" spans="1:7" ht="12.75">
      <c r="A28" s="34">
        <v>11</v>
      </c>
      <c r="B28" s="32" t="s">
        <v>30</v>
      </c>
      <c r="C28" s="10" t="s">
        <v>31</v>
      </c>
      <c r="D28" s="17">
        <f>SUM(D29:D30)</f>
        <v>1660</v>
      </c>
      <c r="E28" s="17">
        <f>SUM(E29:E30)</f>
        <v>1240</v>
      </c>
      <c r="F28" s="17">
        <f>SUM(F29:F30)</f>
        <v>951.01</v>
      </c>
      <c r="G28" s="26">
        <f t="shared" si="0"/>
        <v>76.69435483870967</v>
      </c>
    </row>
    <row r="29" spans="1:7" ht="25.5">
      <c r="A29" s="35">
        <v>12</v>
      </c>
      <c r="B29" s="29" t="s">
        <v>32</v>
      </c>
      <c r="C29" s="13" t="s">
        <v>33</v>
      </c>
      <c r="D29" s="15">
        <v>60</v>
      </c>
      <c r="E29" s="15">
        <v>40</v>
      </c>
      <c r="F29" s="15">
        <v>44.62</v>
      </c>
      <c r="G29" s="26">
        <f t="shared" si="0"/>
        <v>111.54999999999998</v>
      </c>
    </row>
    <row r="30" spans="1:7" ht="25.5">
      <c r="A30" s="35">
        <v>13</v>
      </c>
      <c r="B30" s="29" t="s">
        <v>34</v>
      </c>
      <c r="C30" s="13" t="s">
        <v>35</v>
      </c>
      <c r="D30" s="15">
        <v>1600</v>
      </c>
      <c r="E30" s="15">
        <v>1200</v>
      </c>
      <c r="F30" s="15">
        <v>906.39</v>
      </c>
      <c r="G30" s="26">
        <f t="shared" si="0"/>
        <v>75.5325</v>
      </c>
    </row>
    <row r="31" spans="1:7" ht="12.75">
      <c r="A31" s="34">
        <v>14</v>
      </c>
      <c r="B31" s="29" t="s">
        <v>36</v>
      </c>
      <c r="C31" s="13" t="s">
        <v>37</v>
      </c>
      <c r="D31" s="15">
        <f>D32+D33</f>
        <v>1424.2</v>
      </c>
      <c r="E31" s="15">
        <f>E32+E33</f>
        <v>1344.2</v>
      </c>
      <c r="F31" s="15">
        <f>F32+F33</f>
        <v>1302.93</v>
      </c>
      <c r="G31" s="36">
        <f t="shared" si="0"/>
        <v>96.92977235530428</v>
      </c>
    </row>
    <row r="32" spans="1:7" ht="25.5">
      <c r="A32" s="34">
        <v>15</v>
      </c>
      <c r="B32" s="29" t="s">
        <v>155</v>
      </c>
      <c r="C32" s="13" t="s">
        <v>156</v>
      </c>
      <c r="D32" s="15">
        <v>1124.2</v>
      </c>
      <c r="E32" s="15">
        <v>1124.2</v>
      </c>
      <c r="F32" s="15">
        <v>1148.98</v>
      </c>
      <c r="G32" s="36">
        <f t="shared" si="0"/>
        <v>102.20423412204234</v>
      </c>
    </row>
    <row r="33" spans="1:7" ht="12.75">
      <c r="A33" s="34">
        <v>16</v>
      </c>
      <c r="B33" s="33" t="s">
        <v>38</v>
      </c>
      <c r="C33" s="10" t="s">
        <v>39</v>
      </c>
      <c r="D33" s="25">
        <f>D34</f>
        <v>300</v>
      </c>
      <c r="E33" s="25">
        <f>E34</f>
        <v>220</v>
      </c>
      <c r="F33" s="25">
        <f>F34</f>
        <v>153.95</v>
      </c>
      <c r="G33" s="36">
        <f t="shared" si="0"/>
        <v>69.97727272727272</v>
      </c>
    </row>
    <row r="34" spans="1:7" ht="25.5">
      <c r="A34" s="35">
        <v>17</v>
      </c>
      <c r="B34" s="29" t="s">
        <v>129</v>
      </c>
      <c r="C34" s="37" t="s">
        <v>130</v>
      </c>
      <c r="D34" s="15">
        <v>300</v>
      </c>
      <c r="E34" s="15">
        <v>220</v>
      </c>
      <c r="F34" s="15">
        <v>153.95</v>
      </c>
      <c r="G34" s="26">
        <f t="shared" si="0"/>
        <v>69.97727272727272</v>
      </c>
    </row>
    <row r="35" spans="1:7" ht="12.75">
      <c r="A35" s="35">
        <v>18</v>
      </c>
      <c r="B35" s="33" t="s">
        <v>138</v>
      </c>
      <c r="C35" s="28" t="s">
        <v>139</v>
      </c>
      <c r="D35" s="17">
        <v>0</v>
      </c>
      <c r="E35" s="17">
        <v>0</v>
      </c>
      <c r="F35" s="17">
        <v>0</v>
      </c>
      <c r="G35" s="26">
        <v>0</v>
      </c>
    </row>
    <row r="36" spans="1:7" ht="25.5">
      <c r="A36" s="34">
        <v>19</v>
      </c>
      <c r="B36" s="29" t="s">
        <v>40</v>
      </c>
      <c r="C36" s="13" t="s">
        <v>41</v>
      </c>
      <c r="D36" s="15">
        <f>SUM(D37)</f>
        <v>10</v>
      </c>
      <c r="E36" s="15">
        <f>SUM(E37)</f>
        <v>8</v>
      </c>
      <c r="F36" s="15">
        <f>SUM(F37)</f>
        <v>7.58</v>
      </c>
      <c r="G36" s="26">
        <f t="shared" si="0"/>
        <v>94.75</v>
      </c>
    </row>
    <row r="37" spans="1:7" ht="12.75">
      <c r="A37" s="34">
        <v>20</v>
      </c>
      <c r="B37" s="32" t="s">
        <v>42</v>
      </c>
      <c r="C37" s="10" t="s">
        <v>43</v>
      </c>
      <c r="D37" s="17">
        <v>10</v>
      </c>
      <c r="E37" s="17">
        <v>8</v>
      </c>
      <c r="F37" s="17">
        <v>7.58</v>
      </c>
      <c r="G37" s="26">
        <f t="shared" si="0"/>
        <v>94.75</v>
      </c>
    </row>
    <row r="38" spans="1:7" ht="12.75">
      <c r="A38" s="34">
        <v>21</v>
      </c>
      <c r="B38" s="29" t="s">
        <v>44</v>
      </c>
      <c r="C38" s="13" t="s">
        <v>45</v>
      </c>
      <c r="D38" s="15">
        <f>D39+D41</f>
        <v>550</v>
      </c>
      <c r="E38" s="15">
        <f>E39+E41</f>
        <v>450</v>
      </c>
      <c r="F38" s="15">
        <f>F39+F41</f>
        <v>261.06</v>
      </c>
      <c r="G38" s="26">
        <f t="shared" si="0"/>
        <v>58.013333333333335</v>
      </c>
    </row>
    <row r="39" spans="1:7" ht="12.75">
      <c r="A39" s="35">
        <v>22</v>
      </c>
      <c r="B39" s="33" t="s">
        <v>142</v>
      </c>
      <c r="C39" s="24" t="s">
        <v>143</v>
      </c>
      <c r="D39" s="25">
        <f>D40</f>
        <v>0</v>
      </c>
      <c r="E39" s="25">
        <f>E40</f>
        <v>0</v>
      </c>
      <c r="F39" s="25">
        <f>F40</f>
        <v>35.22</v>
      </c>
      <c r="G39" s="36">
        <v>0</v>
      </c>
    </row>
    <row r="40" spans="1:7" ht="12.75">
      <c r="A40" s="35">
        <v>23</v>
      </c>
      <c r="B40" s="29" t="s">
        <v>144</v>
      </c>
      <c r="C40" s="13" t="s">
        <v>143</v>
      </c>
      <c r="D40" s="15">
        <v>0</v>
      </c>
      <c r="E40" s="15">
        <v>0</v>
      </c>
      <c r="F40" s="15">
        <v>35.22</v>
      </c>
      <c r="G40" s="26">
        <v>0</v>
      </c>
    </row>
    <row r="41" spans="1:7" ht="12.75">
      <c r="A41" s="34">
        <v>24</v>
      </c>
      <c r="B41" s="32" t="s">
        <v>46</v>
      </c>
      <c r="C41" s="10" t="s">
        <v>47</v>
      </c>
      <c r="D41" s="17">
        <v>550</v>
      </c>
      <c r="E41" s="17">
        <v>450</v>
      </c>
      <c r="F41" s="17">
        <v>225.84</v>
      </c>
      <c r="G41" s="36">
        <f t="shared" si="0"/>
        <v>50.18666666666667</v>
      </c>
    </row>
    <row r="42" spans="1:7" ht="25.5">
      <c r="A42" s="34">
        <v>25</v>
      </c>
      <c r="B42" s="29" t="s">
        <v>48</v>
      </c>
      <c r="C42" s="13" t="s">
        <v>49</v>
      </c>
      <c r="D42" s="15">
        <f>D43+D44</f>
        <v>-24469.2</v>
      </c>
      <c r="E42" s="15">
        <f>E43+E44</f>
        <v>-12426</v>
      </c>
      <c r="F42" s="15">
        <f>F43+F44</f>
        <v>-9962.83</v>
      </c>
      <c r="G42" s="26">
        <f t="shared" si="0"/>
        <v>80.17728955416062</v>
      </c>
    </row>
    <row r="43" spans="1:7" ht="25.5">
      <c r="A43" s="34">
        <v>26</v>
      </c>
      <c r="B43" s="32" t="s">
        <v>50</v>
      </c>
      <c r="C43" s="10" t="s">
        <v>51</v>
      </c>
      <c r="D43" s="17">
        <v>-24469.2</v>
      </c>
      <c r="E43" s="17">
        <v>-12426</v>
      </c>
      <c r="F43" s="17">
        <v>-10094</v>
      </c>
      <c r="G43" s="36">
        <f t="shared" si="0"/>
        <v>81.23289876066312</v>
      </c>
    </row>
    <row r="44" spans="1:7" ht="12.75">
      <c r="A44" s="35">
        <v>27</v>
      </c>
      <c r="B44" s="33" t="s">
        <v>136</v>
      </c>
      <c r="C44" s="24" t="s">
        <v>137</v>
      </c>
      <c r="D44" s="17">
        <v>0</v>
      </c>
      <c r="E44" s="17">
        <v>0</v>
      </c>
      <c r="F44" s="17">
        <v>131.17</v>
      </c>
      <c r="G44" s="36">
        <v>0</v>
      </c>
    </row>
    <row r="45" spans="1:7" ht="12.75">
      <c r="A45" s="35">
        <v>28</v>
      </c>
      <c r="B45" s="29" t="s">
        <v>131</v>
      </c>
      <c r="C45" s="13" t="s">
        <v>134</v>
      </c>
      <c r="D45" s="15">
        <f aca="true" t="shared" si="1" ref="D45:F46">D46</f>
        <v>0</v>
      </c>
      <c r="E45" s="15">
        <f t="shared" si="1"/>
        <v>0</v>
      </c>
      <c r="F45" s="15">
        <f t="shared" si="1"/>
        <v>0</v>
      </c>
      <c r="G45" s="26">
        <v>0</v>
      </c>
    </row>
    <row r="46" spans="1:7" ht="25.5">
      <c r="A46" s="34">
        <v>29</v>
      </c>
      <c r="B46" s="32" t="s">
        <v>132</v>
      </c>
      <c r="C46" s="24" t="s">
        <v>135</v>
      </c>
      <c r="D46" s="17">
        <f t="shared" si="1"/>
        <v>0</v>
      </c>
      <c r="E46" s="17">
        <f t="shared" si="1"/>
        <v>0</v>
      </c>
      <c r="F46" s="17">
        <f t="shared" si="1"/>
        <v>0</v>
      </c>
      <c r="G46" s="36">
        <v>0</v>
      </c>
    </row>
    <row r="47" spans="1:7" ht="25.5">
      <c r="A47" s="34">
        <v>30</v>
      </c>
      <c r="B47" s="29" t="s">
        <v>133</v>
      </c>
      <c r="C47" s="13" t="s">
        <v>135</v>
      </c>
      <c r="D47" s="15">
        <v>0</v>
      </c>
      <c r="E47" s="15">
        <v>0</v>
      </c>
      <c r="F47" s="15">
        <v>0</v>
      </c>
      <c r="G47" s="26">
        <v>0</v>
      </c>
    </row>
    <row r="48" spans="1:7" ht="12.75">
      <c r="A48" s="34">
        <v>31</v>
      </c>
      <c r="B48" s="29" t="s">
        <v>52</v>
      </c>
      <c r="C48" s="13" t="s">
        <v>53</v>
      </c>
      <c r="D48" s="15">
        <f>SUM(D49:D51)</f>
        <v>69505</v>
      </c>
      <c r="E48" s="15">
        <f>SUM(E49:E51)</f>
        <v>65554</v>
      </c>
      <c r="F48" s="15">
        <f>SUM(F49:F51)</f>
        <v>54682</v>
      </c>
      <c r="G48" s="26">
        <f t="shared" si="0"/>
        <v>83.41519968270434</v>
      </c>
    </row>
    <row r="49" spans="1:7" ht="25.5">
      <c r="A49" s="35">
        <v>32</v>
      </c>
      <c r="B49" s="32">
        <v>420221</v>
      </c>
      <c r="C49" s="10" t="s">
        <v>54</v>
      </c>
      <c r="D49" s="17">
        <v>67893</v>
      </c>
      <c r="E49" s="17">
        <v>64092</v>
      </c>
      <c r="F49" s="17">
        <v>53275</v>
      </c>
      <c r="G49" s="36">
        <f t="shared" si="0"/>
        <v>83.1226986207327</v>
      </c>
    </row>
    <row r="50" spans="1:7" ht="13.5" customHeight="1">
      <c r="A50" s="35">
        <v>33</v>
      </c>
      <c r="B50" s="32" t="s">
        <v>157</v>
      </c>
      <c r="C50" s="10" t="s">
        <v>158</v>
      </c>
      <c r="D50" s="17">
        <v>912</v>
      </c>
      <c r="E50" s="17">
        <v>912</v>
      </c>
      <c r="F50" s="17">
        <v>912</v>
      </c>
      <c r="G50" s="36">
        <f t="shared" si="0"/>
        <v>100.00000000000001</v>
      </c>
    </row>
    <row r="51" spans="1:7" ht="25.5">
      <c r="A51" s="34">
        <v>34</v>
      </c>
      <c r="B51" s="32" t="s">
        <v>55</v>
      </c>
      <c r="C51" s="10" t="s">
        <v>56</v>
      </c>
      <c r="D51" s="17">
        <v>700</v>
      </c>
      <c r="E51" s="17">
        <v>550</v>
      </c>
      <c r="F51" s="17">
        <v>495</v>
      </c>
      <c r="G51" s="36">
        <f t="shared" si="0"/>
        <v>90</v>
      </c>
    </row>
    <row r="52" spans="1:7" ht="12.75">
      <c r="A52" s="34">
        <v>35</v>
      </c>
      <c r="B52" s="29" t="s">
        <v>57</v>
      </c>
      <c r="C52" s="13" t="s">
        <v>58</v>
      </c>
      <c r="D52" s="15">
        <f>SUM(D53)</f>
        <v>4300</v>
      </c>
      <c r="E52" s="15">
        <f>SUM(E53)</f>
        <v>3300</v>
      </c>
      <c r="F52" s="15">
        <f>SUM(F53)</f>
        <v>3631.88</v>
      </c>
      <c r="G52" s="26">
        <f t="shared" si="0"/>
        <v>110.0569696969697</v>
      </c>
    </row>
    <row r="53" spans="1:7" ht="38.25">
      <c r="A53" s="34">
        <v>36</v>
      </c>
      <c r="B53" s="32" t="s">
        <v>59</v>
      </c>
      <c r="C53" s="10" t="s">
        <v>60</v>
      </c>
      <c r="D53" s="17">
        <v>4300</v>
      </c>
      <c r="E53" s="17">
        <v>3300</v>
      </c>
      <c r="F53" s="17">
        <v>3631.88</v>
      </c>
      <c r="G53" s="36">
        <f t="shared" si="0"/>
        <v>110.0569696969697</v>
      </c>
    </row>
    <row r="54" spans="1:7" ht="12.75">
      <c r="A54" s="35">
        <v>37</v>
      </c>
      <c r="B54" s="10"/>
      <c r="C54" s="11" t="s">
        <v>61</v>
      </c>
      <c r="D54" s="19">
        <f>D18+D21+D23+D27+D31+D36+D38+D42+D45+D48+D52</f>
        <v>234479</v>
      </c>
      <c r="E54" s="19">
        <f>E18+E21+E23+E27+E31+E36+E38+E42+E45+E48+E52</f>
        <v>198508</v>
      </c>
      <c r="F54" s="19">
        <f>F18+F21+F23+F27+F31+F36+F38+F42+F45+F48+F52</f>
        <v>188944.27999999997</v>
      </c>
      <c r="G54" s="38">
        <f t="shared" si="0"/>
        <v>95.18219920607733</v>
      </c>
    </row>
    <row r="55" spans="1:7" ht="12.75">
      <c r="A55" s="35">
        <v>38</v>
      </c>
      <c r="B55" s="10"/>
      <c r="C55" s="11" t="s">
        <v>62</v>
      </c>
      <c r="D55" s="20">
        <f>D56+D60+D65+D68+D70+D72+D77+D83+D88+D90+D93+D95+D98</f>
        <v>234479</v>
      </c>
      <c r="E55" s="20">
        <f>E56+E60+E65+E68+E70+E72+E77+E83+E88+E90+E93+E95+E98</f>
        <v>198508</v>
      </c>
      <c r="F55" s="20">
        <f>F56+F60+F65+F68+F70+F72+F77+F83+F88+F90+F93+F95+F98</f>
        <v>169216.38000000003</v>
      </c>
      <c r="G55" s="38">
        <f t="shared" si="0"/>
        <v>85.24411106857157</v>
      </c>
    </row>
    <row r="56" spans="1:7" ht="12.75">
      <c r="A56" s="34">
        <v>39</v>
      </c>
      <c r="B56" s="13" t="s">
        <v>63</v>
      </c>
      <c r="C56" s="13" t="s">
        <v>64</v>
      </c>
      <c r="D56" s="15">
        <f>SUM(D57:D59)</f>
        <v>11180</v>
      </c>
      <c r="E56" s="15">
        <f>SUM(E57:E59)</f>
        <v>8479</v>
      </c>
      <c r="F56" s="15">
        <f>SUM(F57:F59)</f>
        <v>7519.670000000001</v>
      </c>
      <c r="G56" s="26">
        <f t="shared" si="0"/>
        <v>88.6858120061328</v>
      </c>
    </row>
    <row r="57" spans="1:7" ht="12.75">
      <c r="A57" s="34">
        <v>40</v>
      </c>
      <c r="B57" s="10" t="s">
        <v>65</v>
      </c>
      <c r="C57" s="10" t="s">
        <v>66</v>
      </c>
      <c r="D57" s="17">
        <v>7700</v>
      </c>
      <c r="E57" s="17">
        <v>5731</v>
      </c>
      <c r="F57" s="17">
        <v>5620.43</v>
      </c>
      <c r="G57" s="36">
        <f t="shared" si="0"/>
        <v>98.07066829523643</v>
      </c>
    </row>
    <row r="58" spans="1:7" ht="12.75">
      <c r="A58" s="34">
        <v>41</v>
      </c>
      <c r="B58" s="10" t="s">
        <v>67</v>
      </c>
      <c r="C58" s="10" t="s">
        <v>68</v>
      </c>
      <c r="D58" s="17">
        <v>3380</v>
      </c>
      <c r="E58" s="17">
        <v>2648</v>
      </c>
      <c r="F58" s="17">
        <v>1855.93</v>
      </c>
      <c r="G58" s="36">
        <f t="shared" si="0"/>
        <v>70.0879909365559</v>
      </c>
    </row>
    <row r="59" spans="1:7" ht="12.75">
      <c r="A59" s="35">
        <v>42</v>
      </c>
      <c r="B59" s="24" t="s">
        <v>145</v>
      </c>
      <c r="C59" s="24" t="s">
        <v>99</v>
      </c>
      <c r="D59" s="17">
        <v>100</v>
      </c>
      <c r="E59" s="17">
        <v>100</v>
      </c>
      <c r="F59" s="17">
        <v>43.31</v>
      </c>
      <c r="G59" s="36">
        <f t="shared" si="0"/>
        <v>43.31</v>
      </c>
    </row>
    <row r="60" spans="1:7" ht="12.75">
      <c r="A60" s="35">
        <v>43</v>
      </c>
      <c r="B60" s="12" t="s">
        <v>69</v>
      </c>
      <c r="C60" s="12" t="s">
        <v>70</v>
      </c>
      <c r="D60" s="15">
        <f>SUM(D61:D64)</f>
        <v>11400</v>
      </c>
      <c r="E60" s="15">
        <f>SUM(E61:E64)</f>
        <v>9650</v>
      </c>
      <c r="F60" s="15">
        <f>SUM(F61:F64)</f>
        <v>7307.219999999999</v>
      </c>
      <c r="G60" s="26">
        <f t="shared" si="0"/>
        <v>75.72248704663211</v>
      </c>
    </row>
    <row r="61" spans="1:7" ht="12.75">
      <c r="A61" s="34">
        <v>44</v>
      </c>
      <c r="B61" s="9" t="s">
        <v>71</v>
      </c>
      <c r="C61" s="10" t="s">
        <v>68</v>
      </c>
      <c r="D61" s="17">
        <v>6040</v>
      </c>
      <c r="E61" s="17">
        <v>5530</v>
      </c>
      <c r="F61" s="17">
        <v>3595.14</v>
      </c>
      <c r="G61" s="36">
        <f t="shared" si="0"/>
        <v>65.01157323688969</v>
      </c>
    </row>
    <row r="62" spans="1:7" ht="12.75">
      <c r="A62" s="34">
        <v>45</v>
      </c>
      <c r="B62" s="9" t="s">
        <v>72</v>
      </c>
      <c r="C62" s="9" t="s">
        <v>74</v>
      </c>
      <c r="D62" s="17">
        <v>400</v>
      </c>
      <c r="E62" s="17">
        <v>400</v>
      </c>
      <c r="F62" s="17">
        <v>0</v>
      </c>
      <c r="G62" s="36">
        <f t="shared" si="0"/>
        <v>0</v>
      </c>
    </row>
    <row r="63" spans="1:7" ht="12.75">
      <c r="A63" s="34">
        <v>46</v>
      </c>
      <c r="B63" s="9" t="s">
        <v>73</v>
      </c>
      <c r="C63" s="9" t="s">
        <v>75</v>
      </c>
      <c r="D63" s="17">
        <v>1100</v>
      </c>
      <c r="E63" s="17">
        <v>825</v>
      </c>
      <c r="F63" s="17">
        <v>822.25</v>
      </c>
      <c r="G63" s="36">
        <f t="shared" si="0"/>
        <v>99.66666666666667</v>
      </c>
    </row>
    <row r="64" spans="1:7" ht="12.75">
      <c r="A64" s="35">
        <v>47</v>
      </c>
      <c r="B64" s="9" t="s">
        <v>77</v>
      </c>
      <c r="C64" s="9" t="s">
        <v>76</v>
      </c>
      <c r="D64" s="17">
        <v>3860</v>
      </c>
      <c r="E64" s="17">
        <v>2895</v>
      </c>
      <c r="F64" s="17">
        <v>2889.83</v>
      </c>
      <c r="G64" s="36">
        <f t="shared" si="0"/>
        <v>99.82141623488774</v>
      </c>
    </row>
    <row r="65" spans="1:7" ht="25.5">
      <c r="A65" s="35">
        <v>48</v>
      </c>
      <c r="B65" s="30" t="s">
        <v>78</v>
      </c>
      <c r="C65" s="13" t="s">
        <v>79</v>
      </c>
      <c r="D65" s="15">
        <f>SUM(D66:D67)</f>
        <v>1503</v>
      </c>
      <c r="E65" s="15">
        <f>SUM(E66:E67)</f>
        <v>993</v>
      </c>
      <c r="F65" s="15">
        <f>SUM(F66:F67)</f>
        <v>511.4</v>
      </c>
      <c r="G65" s="26">
        <f t="shared" si="0"/>
        <v>51.50050352467271</v>
      </c>
    </row>
    <row r="66" spans="1:7" ht="12.75">
      <c r="A66" s="34">
        <v>49</v>
      </c>
      <c r="B66" s="9" t="s">
        <v>80</v>
      </c>
      <c r="C66" s="10" t="s">
        <v>68</v>
      </c>
      <c r="D66" s="17">
        <v>150</v>
      </c>
      <c r="E66" s="17">
        <v>130</v>
      </c>
      <c r="F66" s="17">
        <v>114.1</v>
      </c>
      <c r="G66" s="36">
        <f t="shared" si="0"/>
        <v>87.76923076923076</v>
      </c>
    </row>
    <row r="67" spans="1:7" ht="12.75">
      <c r="A67" s="34">
        <v>50</v>
      </c>
      <c r="B67" s="9" t="s">
        <v>81</v>
      </c>
      <c r="C67" s="9" t="s">
        <v>82</v>
      </c>
      <c r="D67" s="17">
        <v>1353</v>
      </c>
      <c r="E67" s="17">
        <v>863</v>
      </c>
      <c r="F67" s="17">
        <v>397.3</v>
      </c>
      <c r="G67" s="36">
        <f t="shared" si="0"/>
        <v>46.03707995365006</v>
      </c>
    </row>
    <row r="68" spans="1:7" ht="12.75">
      <c r="A68" s="34">
        <v>51</v>
      </c>
      <c r="B68" s="12" t="s">
        <v>83</v>
      </c>
      <c r="C68" s="12" t="s">
        <v>85</v>
      </c>
      <c r="D68" s="15">
        <f>SUM(D69:D69)</f>
        <v>380</v>
      </c>
      <c r="E68" s="15">
        <f>SUM(E69:E69)</f>
        <v>325</v>
      </c>
      <c r="F68" s="15">
        <f>SUM(F69:F69)</f>
        <v>178.57</v>
      </c>
      <c r="G68" s="26">
        <f t="shared" si="0"/>
        <v>54.94461538461538</v>
      </c>
    </row>
    <row r="69" spans="1:7" ht="12.75">
      <c r="A69" s="35">
        <v>52</v>
      </c>
      <c r="B69" s="9" t="s">
        <v>84</v>
      </c>
      <c r="C69" s="10" t="s">
        <v>68</v>
      </c>
      <c r="D69" s="17">
        <v>380</v>
      </c>
      <c r="E69" s="17">
        <v>325</v>
      </c>
      <c r="F69" s="17">
        <v>178.57</v>
      </c>
      <c r="G69" s="36">
        <f t="shared" si="0"/>
        <v>54.94461538461538</v>
      </c>
    </row>
    <row r="70" spans="1:7" ht="12.75">
      <c r="A70" s="35">
        <v>53</v>
      </c>
      <c r="B70" s="12" t="s">
        <v>86</v>
      </c>
      <c r="C70" s="12" t="s">
        <v>88</v>
      </c>
      <c r="D70" s="15">
        <f>SUM(D71:D71)</f>
        <v>694</v>
      </c>
      <c r="E70" s="15">
        <f>SUM(E71:E71)</f>
        <v>648</v>
      </c>
      <c r="F70" s="15">
        <f>SUM(F71:F71)</f>
        <v>280.56</v>
      </c>
      <c r="G70" s="26">
        <f t="shared" si="0"/>
        <v>43.29629629629629</v>
      </c>
    </row>
    <row r="71" spans="1:7" ht="12.75">
      <c r="A71" s="34">
        <v>54</v>
      </c>
      <c r="B71" s="9" t="s">
        <v>87</v>
      </c>
      <c r="C71" s="10" t="s">
        <v>68</v>
      </c>
      <c r="D71" s="17">
        <v>694</v>
      </c>
      <c r="E71" s="17">
        <v>648</v>
      </c>
      <c r="F71" s="17">
        <v>280.56</v>
      </c>
      <c r="G71" s="36">
        <f t="shared" si="0"/>
        <v>43.29629629629629</v>
      </c>
    </row>
    <row r="72" spans="1:7" ht="12.75">
      <c r="A72" s="34">
        <v>55</v>
      </c>
      <c r="B72" s="12" t="s">
        <v>89</v>
      </c>
      <c r="C72" s="12" t="s">
        <v>94</v>
      </c>
      <c r="D72" s="15">
        <f>SUM(D73:D76)</f>
        <v>33657</v>
      </c>
      <c r="E72" s="15">
        <f>SUM(E73:E76)</f>
        <v>24708</v>
      </c>
      <c r="F72" s="15">
        <f>SUM(F73:F76)</f>
        <v>22067.94</v>
      </c>
      <c r="G72" s="26">
        <f t="shared" si="0"/>
        <v>89.31495871782418</v>
      </c>
    </row>
    <row r="73" spans="1:7" ht="12.75">
      <c r="A73" s="34">
        <v>56</v>
      </c>
      <c r="B73" s="9" t="s">
        <v>90</v>
      </c>
      <c r="C73" s="10" t="s">
        <v>66</v>
      </c>
      <c r="D73" s="17">
        <v>13920</v>
      </c>
      <c r="E73" s="17">
        <v>10902</v>
      </c>
      <c r="F73" s="17">
        <v>9831.15</v>
      </c>
      <c r="G73" s="36">
        <f t="shared" si="0"/>
        <v>90.17749036873968</v>
      </c>
    </row>
    <row r="74" spans="1:7" ht="12.75">
      <c r="A74" s="35">
        <v>57</v>
      </c>
      <c r="B74" s="9" t="s">
        <v>91</v>
      </c>
      <c r="C74" s="10" t="s">
        <v>68</v>
      </c>
      <c r="D74" s="17">
        <v>2338</v>
      </c>
      <c r="E74" s="17">
        <v>1635</v>
      </c>
      <c r="F74" s="17">
        <v>1294.29</v>
      </c>
      <c r="G74" s="36">
        <f t="shared" si="0"/>
        <v>79.16146788990825</v>
      </c>
    </row>
    <row r="75" spans="1:7" ht="12.75">
      <c r="A75" s="35">
        <v>58</v>
      </c>
      <c r="B75" s="9" t="s">
        <v>159</v>
      </c>
      <c r="C75" s="9" t="s">
        <v>75</v>
      </c>
      <c r="D75" s="17">
        <v>1545</v>
      </c>
      <c r="E75" s="17">
        <v>1545</v>
      </c>
      <c r="F75" s="17">
        <v>1545</v>
      </c>
      <c r="G75" s="36">
        <f t="shared" si="0"/>
        <v>100</v>
      </c>
    </row>
    <row r="76" spans="1:7" ht="12.75">
      <c r="A76" s="34">
        <v>59</v>
      </c>
      <c r="B76" s="9" t="s">
        <v>92</v>
      </c>
      <c r="C76" s="9" t="s">
        <v>93</v>
      </c>
      <c r="D76" s="17">
        <v>15854</v>
      </c>
      <c r="E76" s="17">
        <v>10626</v>
      </c>
      <c r="F76" s="17">
        <v>9397.5</v>
      </c>
      <c r="G76" s="36">
        <f t="shared" si="0"/>
        <v>88.43873517786561</v>
      </c>
    </row>
    <row r="77" spans="1:7" ht="12.75">
      <c r="A77" s="34">
        <v>60</v>
      </c>
      <c r="B77" s="12" t="s">
        <v>95</v>
      </c>
      <c r="C77" s="12" t="s">
        <v>100</v>
      </c>
      <c r="D77" s="15">
        <f>SUM(D78:D82)</f>
        <v>24307</v>
      </c>
      <c r="E77" s="15">
        <f>SUM(E78:E82)</f>
        <v>18495</v>
      </c>
      <c r="F77" s="15">
        <f>SUM(F78:F82)</f>
        <v>16809.68</v>
      </c>
      <c r="G77" s="26">
        <f t="shared" si="0"/>
        <v>90.88769937821033</v>
      </c>
    </row>
    <row r="78" spans="1:7" ht="12.75">
      <c r="A78" s="34">
        <v>61</v>
      </c>
      <c r="B78" s="9" t="s">
        <v>96</v>
      </c>
      <c r="C78" s="10" t="s">
        <v>66</v>
      </c>
      <c r="D78" s="17">
        <v>1348</v>
      </c>
      <c r="E78" s="17">
        <v>1043</v>
      </c>
      <c r="F78" s="17">
        <v>945.89</v>
      </c>
      <c r="G78" s="36">
        <f t="shared" si="0"/>
        <v>90.68935762224353</v>
      </c>
    </row>
    <row r="79" spans="1:7" ht="12.75">
      <c r="A79" s="35">
        <v>62</v>
      </c>
      <c r="B79" s="9" t="s">
        <v>97</v>
      </c>
      <c r="C79" s="10" t="s">
        <v>68</v>
      </c>
      <c r="D79" s="17">
        <v>303.4</v>
      </c>
      <c r="E79" s="17">
        <v>227.4</v>
      </c>
      <c r="F79" s="17">
        <v>181.71</v>
      </c>
      <c r="G79" s="36">
        <f t="shared" si="0"/>
        <v>79.90765171503958</v>
      </c>
    </row>
    <row r="80" spans="1:7" ht="12.75">
      <c r="A80" s="35">
        <v>63</v>
      </c>
      <c r="B80" s="9" t="s">
        <v>98</v>
      </c>
      <c r="C80" s="9" t="s">
        <v>75</v>
      </c>
      <c r="D80" s="17">
        <v>11905</v>
      </c>
      <c r="E80" s="17">
        <v>9107</v>
      </c>
      <c r="F80" s="17">
        <v>8851.3</v>
      </c>
      <c r="G80" s="36">
        <f t="shared" si="0"/>
        <v>97.19226968266169</v>
      </c>
    </row>
    <row r="81" spans="1:7" ht="12.75">
      <c r="A81" s="34">
        <v>64</v>
      </c>
      <c r="B81" s="9" t="s">
        <v>147</v>
      </c>
      <c r="C81" s="9" t="s">
        <v>93</v>
      </c>
      <c r="D81" s="17">
        <v>6.6</v>
      </c>
      <c r="E81" s="17">
        <v>6.6</v>
      </c>
      <c r="F81" s="17">
        <v>6.6</v>
      </c>
      <c r="G81" s="36">
        <f t="shared" si="0"/>
        <v>99.99999999999999</v>
      </c>
    </row>
    <row r="82" spans="1:7" ht="12.75">
      <c r="A82" s="34">
        <v>65</v>
      </c>
      <c r="B82" s="10">
        <v>670259</v>
      </c>
      <c r="C82" s="10" t="s">
        <v>99</v>
      </c>
      <c r="D82" s="17">
        <v>10744</v>
      </c>
      <c r="E82" s="17">
        <v>8111</v>
      </c>
      <c r="F82" s="17">
        <v>6824.18</v>
      </c>
      <c r="G82" s="36">
        <f t="shared" si="0"/>
        <v>84.13487855998028</v>
      </c>
    </row>
    <row r="83" spans="1:7" ht="12.75">
      <c r="A83" s="34">
        <v>66</v>
      </c>
      <c r="B83" s="13" t="s">
        <v>101</v>
      </c>
      <c r="C83" s="13" t="s">
        <v>106</v>
      </c>
      <c r="D83" s="15">
        <f>SUM(D84:D87)</f>
        <v>133949</v>
      </c>
      <c r="E83" s="15">
        <f>SUM(E84:E87)</f>
        <v>119951</v>
      </c>
      <c r="F83" s="15">
        <f>SUM(F84:F87)</f>
        <v>103672.95000000001</v>
      </c>
      <c r="G83" s="26">
        <f t="shared" si="0"/>
        <v>86.42941701194655</v>
      </c>
    </row>
    <row r="84" spans="1:7" ht="12.75">
      <c r="A84" s="35">
        <v>67</v>
      </c>
      <c r="B84" s="10" t="s">
        <v>102</v>
      </c>
      <c r="C84" s="10" t="s">
        <v>66</v>
      </c>
      <c r="D84" s="17">
        <v>54220</v>
      </c>
      <c r="E84" s="17">
        <v>45545</v>
      </c>
      <c r="F84" s="17">
        <v>42205.23</v>
      </c>
      <c r="G84" s="36">
        <f t="shared" si="0"/>
        <v>92.66709847403668</v>
      </c>
    </row>
    <row r="85" spans="1:7" ht="12.75">
      <c r="A85" s="35">
        <v>68</v>
      </c>
      <c r="B85" s="10" t="s">
        <v>103</v>
      </c>
      <c r="C85" s="10" t="s">
        <v>68</v>
      </c>
      <c r="D85" s="17">
        <v>10022</v>
      </c>
      <c r="E85" s="17">
        <v>9000</v>
      </c>
      <c r="F85" s="17">
        <v>7240.1</v>
      </c>
      <c r="G85" s="36">
        <f t="shared" si="0"/>
        <v>80.44555555555556</v>
      </c>
    </row>
    <row r="86" spans="1:7" ht="12.75">
      <c r="A86" s="34">
        <v>69</v>
      </c>
      <c r="B86" s="10" t="s">
        <v>104</v>
      </c>
      <c r="C86" s="9" t="s">
        <v>93</v>
      </c>
      <c r="D86" s="17">
        <v>67893</v>
      </c>
      <c r="E86" s="17">
        <v>64092</v>
      </c>
      <c r="F86" s="17">
        <v>53140.41</v>
      </c>
      <c r="G86" s="36">
        <f t="shared" si="0"/>
        <v>82.91270361355552</v>
      </c>
    </row>
    <row r="87" spans="1:7" ht="12.75">
      <c r="A87" s="34">
        <v>70</v>
      </c>
      <c r="B87" s="10" t="s">
        <v>105</v>
      </c>
      <c r="C87" s="10" t="s">
        <v>99</v>
      </c>
      <c r="D87" s="17">
        <v>1814</v>
      </c>
      <c r="E87" s="17">
        <v>1314</v>
      </c>
      <c r="F87" s="17">
        <v>1087.21</v>
      </c>
      <c r="G87" s="36">
        <f aca="true" t="shared" si="2" ref="G87:G99">F87/E87%</f>
        <v>82.74048706240487</v>
      </c>
    </row>
    <row r="88" spans="1:7" ht="12.75">
      <c r="A88" s="34">
        <v>71</v>
      </c>
      <c r="B88" s="13" t="s">
        <v>126</v>
      </c>
      <c r="C88" s="13" t="s">
        <v>128</v>
      </c>
      <c r="D88" s="15">
        <f>D89</f>
        <v>700</v>
      </c>
      <c r="E88" s="15">
        <f>E89</f>
        <v>490</v>
      </c>
      <c r="F88" s="15">
        <f>F89</f>
        <v>349.76</v>
      </c>
      <c r="G88" s="26">
        <f t="shared" si="2"/>
        <v>71.37959183673469</v>
      </c>
    </row>
    <row r="89" spans="1:7" ht="12.75">
      <c r="A89" s="35">
        <v>72</v>
      </c>
      <c r="B89" s="10" t="s">
        <v>127</v>
      </c>
      <c r="C89" s="10" t="s">
        <v>68</v>
      </c>
      <c r="D89" s="17">
        <v>700</v>
      </c>
      <c r="E89" s="17">
        <v>490</v>
      </c>
      <c r="F89" s="17">
        <v>349.76</v>
      </c>
      <c r="G89" s="36">
        <f t="shared" si="2"/>
        <v>71.37959183673469</v>
      </c>
    </row>
    <row r="90" spans="1:7" ht="25.5">
      <c r="A90" s="35">
        <v>73</v>
      </c>
      <c r="B90" s="29" t="s">
        <v>107</v>
      </c>
      <c r="C90" s="13" t="s">
        <v>109</v>
      </c>
      <c r="D90" s="15">
        <f>SUM(D91:D92)</f>
        <v>2392</v>
      </c>
      <c r="E90" s="15">
        <f>SUM(E91:E92)</f>
        <v>2091</v>
      </c>
      <c r="F90" s="15">
        <f>SUM(F91:F92)</f>
        <v>1666.22</v>
      </c>
      <c r="G90" s="26">
        <f t="shared" si="2"/>
        <v>79.68531802965089</v>
      </c>
    </row>
    <row r="91" spans="1:7" ht="12.75">
      <c r="A91" s="34">
        <v>74</v>
      </c>
      <c r="B91" s="10" t="s">
        <v>108</v>
      </c>
      <c r="C91" s="10" t="s">
        <v>68</v>
      </c>
      <c r="D91" s="17">
        <v>17</v>
      </c>
      <c r="E91" s="17">
        <v>16</v>
      </c>
      <c r="F91" s="17">
        <v>14.59</v>
      </c>
      <c r="G91" s="36">
        <f t="shared" si="2"/>
        <v>91.1875</v>
      </c>
    </row>
    <row r="92" spans="1:7" ht="12.75">
      <c r="A92" s="34">
        <v>75</v>
      </c>
      <c r="B92" s="10" t="s">
        <v>125</v>
      </c>
      <c r="C92" s="10" t="s">
        <v>99</v>
      </c>
      <c r="D92" s="17">
        <v>2375</v>
      </c>
      <c r="E92" s="17">
        <v>2075</v>
      </c>
      <c r="F92" s="17">
        <v>1651.63</v>
      </c>
      <c r="G92" s="36">
        <f t="shared" si="2"/>
        <v>79.59662650602411</v>
      </c>
    </row>
    <row r="93" spans="1:7" ht="25.5">
      <c r="A93" s="34">
        <v>76</v>
      </c>
      <c r="B93" s="29" t="s">
        <v>110</v>
      </c>
      <c r="C93" s="13" t="s">
        <v>112</v>
      </c>
      <c r="D93" s="15">
        <f>SUM(D94)</f>
        <v>982</v>
      </c>
      <c r="E93" s="15">
        <f>SUM(E94)</f>
        <v>761</v>
      </c>
      <c r="F93" s="15">
        <f>SUM(F94)</f>
        <v>704</v>
      </c>
      <c r="G93" s="26">
        <f t="shared" si="2"/>
        <v>92.50985545335085</v>
      </c>
    </row>
    <row r="94" spans="1:7" ht="12.75">
      <c r="A94" s="35">
        <v>77</v>
      </c>
      <c r="B94" s="10" t="s">
        <v>111</v>
      </c>
      <c r="C94" s="9" t="s">
        <v>75</v>
      </c>
      <c r="D94" s="17">
        <v>982</v>
      </c>
      <c r="E94" s="17">
        <v>761</v>
      </c>
      <c r="F94" s="17">
        <v>704</v>
      </c>
      <c r="G94" s="36">
        <f t="shared" si="2"/>
        <v>92.50985545335085</v>
      </c>
    </row>
    <row r="95" spans="1:7" ht="12.75">
      <c r="A95" s="35">
        <v>78</v>
      </c>
      <c r="B95" s="13" t="s">
        <v>113</v>
      </c>
      <c r="C95" s="13" t="s">
        <v>114</v>
      </c>
      <c r="D95" s="15">
        <f>SUM(D96:D97)</f>
        <v>11700</v>
      </c>
      <c r="E95" s="15">
        <f>SUM(E96:E97)</f>
        <v>10504</v>
      </c>
      <c r="F95" s="15">
        <f>SUM(F96:F97)</f>
        <v>6760.41</v>
      </c>
      <c r="G95" s="26">
        <f t="shared" si="2"/>
        <v>64.36033891850722</v>
      </c>
    </row>
    <row r="96" spans="1:7" ht="12.75">
      <c r="A96" s="34">
        <v>79</v>
      </c>
      <c r="B96" s="10">
        <v>840210</v>
      </c>
      <c r="C96" s="10" t="s">
        <v>66</v>
      </c>
      <c r="D96" s="17">
        <v>633</v>
      </c>
      <c r="E96" s="17">
        <v>485</v>
      </c>
      <c r="F96" s="17">
        <v>473.49</v>
      </c>
      <c r="G96" s="36">
        <f t="shared" si="2"/>
        <v>97.62680412371135</v>
      </c>
    </row>
    <row r="97" spans="1:7" ht="12.75">
      <c r="A97" s="34">
        <v>80</v>
      </c>
      <c r="B97" s="10">
        <v>840220</v>
      </c>
      <c r="C97" s="10" t="s">
        <v>68</v>
      </c>
      <c r="D97" s="17">
        <v>11067</v>
      </c>
      <c r="E97" s="17">
        <v>10019</v>
      </c>
      <c r="F97" s="17">
        <v>6286.92</v>
      </c>
      <c r="G97" s="36">
        <f t="shared" si="2"/>
        <v>62.749975047409926</v>
      </c>
    </row>
    <row r="98" spans="1:7" ht="12.75">
      <c r="A98" s="34">
        <v>81</v>
      </c>
      <c r="B98" s="13" t="s">
        <v>115</v>
      </c>
      <c r="C98" s="13" t="s">
        <v>117</v>
      </c>
      <c r="D98" s="15">
        <f>SUM(D99:D99)</f>
        <v>1635</v>
      </c>
      <c r="E98" s="15">
        <f>SUM(E99:E99)</f>
        <v>1413</v>
      </c>
      <c r="F98" s="15">
        <f>SUM(F99:F99)</f>
        <v>1388</v>
      </c>
      <c r="G98" s="26">
        <f t="shared" si="2"/>
        <v>98.23071479122434</v>
      </c>
    </row>
    <row r="99" spans="1:7" ht="12.75">
      <c r="A99" s="35">
        <v>82</v>
      </c>
      <c r="B99" s="10" t="s">
        <v>116</v>
      </c>
      <c r="C99" s="9" t="s">
        <v>75</v>
      </c>
      <c r="D99" s="17">
        <v>1635</v>
      </c>
      <c r="E99" s="17">
        <v>1413</v>
      </c>
      <c r="F99" s="17">
        <v>1388</v>
      </c>
      <c r="G99" s="36">
        <f t="shared" si="2"/>
        <v>98.23071479122434</v>
      </c>
    </row>
    <row r="100" spans="1:7" ht="12.75">
      <c r="A100" s="35">
        <v>83</v>
      </c>
      <c r="B100" s="11"/>
      <c r="C100" s="11" t="s">
        <v>118</v>
      </c>
      <c r="D100" s="19">
        <f>D54-D55</f>
        <v>0</v>
      </c>
      <c r="E100" s="19">
        <f>E54-E55</f>
        <v>0</v>
      </c>
      <c r="F100" s="19">
        <f>F54-F55</f>
        <v>19727.899999999936</v>
      </c>
      <c r="G100" s="15"/>
    </row>
    <row r="101" spans="1:7" ht="12.75">
      <c r="A101" s="40"/>
      <c r="B101" s="21"/>
      <c r="C101" s="21"/>
      <c r="D101" s="22"/>
      <c r="E101" s="22"/>
      <c r="F101" s="22"/>
      <c r="G101" s="23"/>
    </row>
    <row r="102" spans="1:7" ht="12.75">
      <c r="A102" s="40"/>
      <c r="B102" s="21"/>
      <c r="C102" s="21"/>
      <c r="D102" s="22"/>
      <c r="E102" s="22"/>
      <c r="F102" s="22"/>
      <c r="G102" s="23"/>
    </row>
    <row r="103" spans="1:7" ht="12.75">
      <c r="A103" s="40"/>
      <c r="B103" s="21"/>
      <c r="C103" s="21"/>
      <c r="D103" s="22"/>
      <c r="E103" s="22"/>
      <c r="F103" s="22"/>
      <c r="G103" s="23"/>
    </row>
    <row r="104" spans="1:7" ht="12.75">
      <c r="A104" s="40"/>
      <c r="B104" s="21"/>
      <c r="C104" s="21"/>
      <c r="D104" s="22"/>
      <c r="E104" s="22"/>
      <c r="F104" s="22"/>
      <c r="G104" s="23"/>
    </row>
    <row r="105" spans="1:7" ht="12.75">
      <c r="A105" s="40"/>
      <c r="B105" s="21"/>
      <c r="C105" s="21"/>
      <c r="D105" s="22"/>
      <c r="E105" s="22"/>
      <c r="F105" s="22"/>
      <c r="G105" s="23"/>
    </row>
    <row r="106" spans="1:7" ht="12.75">
      <c r="A106" s="40"/>
      <c r="B106" s="21"/>
      <c r="C106" s="21"/>
      <c r="D106" s="22"/>
      <c r="E106" s="22"/>
      <c r="F106" s="22"/>
      <c r="G106" s="23"/>
    </row>
    <row r="107" spans="1:7" ht="12.75">
      <c r="A107" s="40"/>
      <c r="B107" s="21"/>
      <c r="C107" s="21"/>
      <c r="D107" s="22"/>
      <c r="E107" s="22"/>
      <c r="F107" s="22"/>
      <c r="G107" s="23"/>
    </row>
    <row r="108" spans="1:7" ht="12.75">
      <c r="A108" s="40"/>
      <c r="B108" s="21"/>
      <c r="C108" s="21"/>
      <c r="D108" s="22"/>
      <c r="E108" s="22"/>
      <c r="F108" s="22"/>
      <c r="G108" s="23"/>
    </row>
    <row r="109" spans="1:7" ht="12.75">
      <c r="A109" s="40"/>
      <c r="B109" s="21"/>
      <c r="C109" s="21"/>
      <c r="D109" s="22"/>
      <c r="E109" s="22"/>
      <c r="F109" s="22"/>
      <c r="G109" s="23"/>
    </row>
    <row r="110" spans="1:7" ht="12.75">
      <c r="A110" s="40"/>
      <c r="B110" s="21"/>
      <c r="C110" s="21"/>
      <c r="D110" s="22"/>
      <c r="E110" s="22"/>
      <c r="F110" s="22"/>
      <c r="G110" s="23"/>
    </row>
    <row r="111" spans="1:7" ht="12.75">
      <c r="A111" s="40"/>
      <c r="B111" s="21"/>
      <c r="C111" s="21"/>
      <c r="D111" s="22"/>
      <c r="E111" s="22"/>
      <c r="F111" s="22"/>
      <c r="G111" s="23"/>
    </row>
    <row r="112" spans="1:7" ht="12.75">
      <c r="A112" s="40"/>
      <c r="B112" s="21"/>
      <c r="C112" s="21"/>
      <c r="D112" s="22"/>
      <c r="E112" s="22"/>
      <c r="F112" s="22"/>
      <c r="G112" s="23"/>
    </row>
    <row r="113" spans="1:7" ht="12.75">
      <c r="A113" s="14"/>
      <c r="B113" s="21"/>
      <c r="C113" s="21"/>
      <c r="D113" s="22"/>
      <c r="E113" s="22"/>
      <c r="F113" s="22"/>
      <c r="G113" s="23"/>
    </row>
    <row r="114" spans="1:7" ht="12.75">
      <c r="A114" s="39" t="s">
        <v>120</v>
      </c>
      <c r="B114" s="39"/>
      <c r="C114" s="39"/>
      <c r="D114" s="4"/>
      <c r="E114" s="4"/>
      <c r="F114" s="4"/>
      <c r="G114" s="4"/>
    </row>
    <row r="115" spans="1:7" ht="12.75">
      <c r="A115" s="39" t="s">
        <v>146</v>
      </c>
      <c r="B115" s="39"/>
      <c r="C115" s="39"/>
      <c r="D115" s="4"/>
      <c r="E115" s="4"/>
      <c r="F115" s="4"/>
      <c r="G115" s="4"/>
    </row>
    <row r="116" spans="1:7" ht="12.75">
      <c r="A116" s="4"/>
      <c r="B116" s="4"/>
      <c r="C116" s="4"/>
      <c r="D116" s="39" t="s">
        <v>121</v>
      </c>
      <c r="E116" s="39"/>
      <c r="F116" s="39"/>
      <c r="G116" s="39"/>
    </row>
    <row r="117" spans="1:7" ht="12.75">
      <c r="A117" s="4"/>
      <c r="B117" s="4"/>
      <c r="C117" s="4"/>
      <c r="D117" s="39" t="s">
        <v>122</v>
      </c>
      <c r="E117" s="39"/>
      <c r="F117" s="39"/>
      <c r="G117" s="39"/>
    </row>
    <row r="118" spans="1:7" ht="12.75">
      <c r="A118" s="4"/>
      <c r="B118" s="4"/>
      <c r="C118" s="4"/>
      <c r="D118" s="39" t="s">
        <v>124</v>
      </c>
      <c r="E118" s="39"/>
      <c r="F118" s="39"/>
      <c r="G118" s="39"/>
    </row>
    <row r="119" ht="12.75">
      <c r="A119" s="16"/>
    </row>
  </sheetData>
  <sheetProtection/>
  <mergeCells count="10">
    <mergeCell ref="A8:G8"/>
    <mergeCell ref="A10:G10"/>
    <mergeCell ref="D2:G2"/>
    <mergeCell ref="D3:G3"/>
    <mergeCell ref="A9:G9"/>
    <mergeCell ref="D118:G118"/>
    <mergeCell ref="A114:C114"/>
    <mergeCell ref="A115:C115"/>
    <mergeCell ref="D116:G116"/>
    <mergeCell ref="D117:G117"/>
  </mergeCells>
  <printOptions/>
  <pageMargins left="0.25" right="0" top="0.5" bottom="1" header="0.5" footer="0.5"/>
  <pageSetup horizontalDpi="600" verticalDpi="600" orientation="portrait" paperSize="9" r:id="rId1"/>
  <headerFooter alignWithMargins="0">
    <oddFooter>&amp;LGA
F-PO-09-02, ed.3, 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2016-10-21T07:30:49Z</cp:lastPrinted>
  <dcterms:created xsi:type="dcterms:W3CDTF">2011-04-07T08:15:52Z</dcterms:created>
  <dcterms:modified xsi:type="dcterms:W3CDTF">2016-10-21T08:06:40Z</dcterms:modified>
  <cp:category/>
  <cp:version/>
  <cp:contentType/>
  <cp:contentStatus/>
</cp:coreProperties>
</file>